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319" documentId="13_ncr:1_{D5C0415F-34DE-4A0F-B4F9-FCEE53041AEE}" xr6:coauthVersionLast="47" xr6:coauthVersionMax="47" xr10:uidLastSave="{BFC706CD-08C6-4DB6-A397-5DA0E8C6A0DE}"/>
  <bookViews>
    <workbookView xWindow="57480" yWindow="-13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24" i="1" s="1"/>
  <c r="E33" i="1" s="1"/>
  <c r="E23" i="1"/>
  <c r="D15" i="1"/>
  <c r="E15" i="1"/>
  <c r="E36" i="1"/>
  <c r="D36" i="1"/>
  <c r="E32" i="1"/>
  <c r="D20" i="1"/>
  <c r="D14" i="1"/>
  <c r="E22" i="1"/>
  <c r="E14" i="1"/>
  <c r="D9" i="1" l="1"/>
  <c r="D32" i="1" l="1"/>
  <c r="D29" i="1"/>
  <c r="D23" i="1"/>
  <c r="D24" i="1" s="1"/>
  <c r="D33" i="1" l="1"/>
</calcChain>
</file>

<file path=xl/sharedStrings.xml><?xml version="1.0" encoding="utf-8"?>
<sst xmlns="http://schemas.openxmlformats.org/spreadsheetml/2006/main" count="44" uniqueCount="43">
  <si>
    <t xml:space="preserve"> SA Tallinna Teaduspark Tehnopol</t>
  </si>
  <si>
    <t>Tehingupartneri kood: 012505</t>
  </si>
  <si>
    <t>Rahavoogude aruanne</t>
  </si>
  <si>
    <t>(EUR)</t>
  </si>
  <si>
    <t/>
  </si>
  <si>
    <t>Rahavood põhitegevusest</t>
  </si>
  <si>
    <t>Aruandeperioodi tegevustulem</t>
  </si>
  <si>
    <t>Korrigeerimised</t>
  </si>
  <si>
    <t>Põhivara amortisatsioon ja ümberhindlus</t>
  </si>
  <si>
    <t>Korrigeeritud tegevustulem</t>
  </si>
  <si>
    <t>Põhitegevusega seotud käibevarade netomuutus</t>
  </si>
  <si>
    <t>Muutus nõuetes ostjate vastu</t>
  </si>
  <si>
    <t>Muutus nõuetes toetuste ja siirete eest</t>
  </si>
  <si>
    <t>Muutus muudes nõuetes</t>
  </si>
  <si>
    <t>Muutus maksude, lõivude, trahvide ettemaksetes</t>
  </si>
  <si>
    <t>Muutus muudes ettemaksetes</t>
  </si>
  <si>
    <t>Põhitegevusega seotud käibevarade netomuutus kokku</t>
  </si>
  <si>
    <t>Põhitegevusega seotud kohustuste netomuutus</t>
  </si>
  <si>
    <t>Muutus võlgades hankjatele</t>
  </si>
  <si>
    <t>Muutus võlgades töövõtjatele</t>
  </si>
  <si>
    <t>Muutus maksu-, lõivu- ja trahvikohustustes</t>
  </si>
  <si>
    <t>Muutus toetuste ja siirete kohustustes</t>
  </si>
  <si>
    <t>Muutus muudes kohustustes</t>
  </si>
  <si>
    <t>Muutus saadud toetuste ettemaksetes</t>
  </si>
  <si>
    <t>Muutus muudes saadud ettemaksetes</t>
  </si>
  <si>
    <t>Rahavood põhitegevusest kokku</t>
  </si>
  <si>
    <t>Tasutud põhivara eest  kokku</t>
  </si>
  <si>
    <t>Laekunud intressid ja muu finantstulu</t>
  </si>
  <si>
    <t>Rahavood investeerimistegevusest kokku</t>
  </si>
  <si>
    <t>Tagasi makstud laenud</t>
  </si>
  <si>
    <t>Makstud intressid</t>
  </si>
  <si>
    <t>Rahavood finantseerimistegevusest kokku</t>
  </si>
  <si>
    <t>Puhas rahavoog</t>
  </si>
  <si>
    <t>Raha ja selle ekvivalendid perioodi alguses</t>
  </si>
  <si>
    <t>Raha ja selle ekvivalendid perioodi lõpus</t>
  </si>
  <si>
    <t>Raha ja selle ekvivalentide muutus</t>
  </si>
  <si>
    <t>Rahavood investeeringutest</t>
  </si>
  <si>
    <t>Rahavood finantsinvesteeringutest</t>
  </si>
  <si>
    <t>Muud korrigeerimised</t>
  </si>
  <si>
    <t>Antud laenud</t>
  </si>
  <si>
    <t>Antud laenude tagasimaksed</t>
  </si>
  <si>
    <t>01.01-31.12.2024</t>
  </si>
  <si>
    <t>01.01-31.12.2025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</si>
</sst>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3" fontId="0" fillId="0" borderId="0" xfId="0" applyNumberFormat="1"/>
    <xf numFmtId="14" fontId="3" fillId="0" borderId="3" xfId="0" applyNumberFormat="1" applyFont="1" applyBorder="1" applyAlignment="1">
      <alignment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wrapText="1"/>
    </xf>
    <xf numFmtId="3" fontId="4" fillId="0" borderId="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2" zoomScaleNormal="100" workbookViewId="0">
      <selection activeCell="H30" sqref="H30"/>
    </sheetView>
  </sheetViews>
  <sheetFormatPr defaultRowHeight="14.4" x14ac:dyDescent="0.3"/>
  <cols>
    <col min="1" max="1" width="22.5546875" customWidth="1"/>
    <col min="2" max="2" width="14.44140625" customWidth="1"/>
    <col min="3" max="3" width="34.88671875" customWidth="1"/>
    <col min="4" max="4" width="10.5546875" customWidth="1"/>
    <col min="5" max="5" width="10.77734375" customWidth="1"/>
  </cols>
  <sheetData>
    <row r="1" spans="1:5" x14ac:dyDescent="0.3">
      <c r="A1" s="1" t="s">
        <v>0</v>
      </c>
    </row>
    <row r="2" spans="1:5" x14ac:dyDescent="0.3">
      <c r="A2" s="1" t="s">
        <v>1</v>
      </c>
    </row>
    <row r="3" spans="1:5" ht="17.399999999999999" x14ac:dyDescent="0.3">
      <c r="A3" s="2" t="s">
        <v>2</v>
      </c>
    </row>
    <row r="4" spans="1:5" x14ac:dyDescent="0.3">
      <c r="A4" s="3"/>
      <c r="B4" s="3"/>
      <c r="C4" s="3"/>
      <c r="D4" s="3"/>
      <c r="E4" s="4" t="s">
        <v>3</v>
      </c>
    </row>
    <row r="5" spans="1:5" ht="28.8" x14ac:dyDescent="0.3">
      <c r="A5" s="27" t="s">
        <v>4</v>
      </c>
      <c r="B5" s="28"/>
      <c r="C5" s="28"/>
      <c r="D5" s="6" t="s">
        <v>42</v>
      </c>
      <c r="E5" s="6" t="s">
        <v>41</v>
      </c>
    </row>
    <row r="6" spans="1:5" x14ac:dyDescent="0.3">
      <c r="A6" s="29" t="s">
        <v>5</v>
      </c>
      <c r="B6" s="29" t="s">
        <v>6</v>
      </c>
      <c r="C6" s="31"/>
      <c r="D6" s="7">
        <v>364125</v>
      </c>
      <c r="E6" s="7">
        <v>132397</v>
      </c>
    </row>
    <row r="7" spans="1:5" x14ac:dyDescent="0.3">
      <c r="A7" s="30"/>
      <c r="B7" s="30" t="s">
        <v>7</v>
      </c>
      <c r="C7" s="8" t="s">
        <v>8</v>
      </c>
      <c r="D7" s="7">
        <v>475000</v>
      </c>
      <c r="E7" s="7">
        <v>480777</v>
      </c>
    </row>
    <row r="8" spans="1:5" x14ac:dyDescent="0.3">
      <c r="A8" s="30"/>
      <c r="B8" s="30"/>
      <c r="C8" s="8" t="s">
        <v>38</v>
      </c>
      <c r="D8" s="7">
        <v>10328</v>
      </c>
      <c r="E8" s="7">
        <v>3919</v>
      </c>
    </row>
    <row r="9" spans="1:5" x14ac:dyDescent="0.3">
      <c r="A9" s="30"/>
      <c r="B9" s="30"/>
      <c r="C9" s="8" t="s">
        <v>9</v>
      </c>
      <c r="D9" s="7">
        <f>SUM(D6:D8)</f>
        <v>849453</v>
      </c>
      <c r="E9" s="7">
        <f>SUM(E6:E8)</f>
        <v>617093</v>
      </c>
    </row>
    <row r="10" spans="1:5" x14ac:dyDescent="0.3">
      <c r="A10" s="30"/>
      <c r="B10" s="32" t="s">
        <v>10</v>
      </c>
      <c r="C10" s="8" t="s">
        <v>11</v>
      </c>
      <c r="D10" s="7">
        <v>-110289</v>
      </c>
      <c r="E10" s="7">
        <v>21888</v>
      </c>
    </row>
    <row r="11" spans="1:5" x14ac:dyDescent="0.3">
      <c r="A11" s="30"/>
      <c r="B11" s="33"/>
      <c r="C11" s="8" t="s">
        <v>12</v>
      </c>
      <c r="D11" s="7">
        <v>-78951</v>
      </c>
      <c r="E11" s="7">
        <v>-557636</v>
      </c>
    </row>
    <row r="12" spans="1:5" x14ac:dyDescent="0.3">
      <c r="A12" s="30"/>
      <c r="B12" s="33"/>
      <c r="C12" s="8" t="s">
        <v>13</v>
      </c>
      <c r="D12" s="7">
        <v>35117</v>
      </c>
      <c r="E12" s="7">
        <v>-115400</v>
      </c>
    </row>
    <row r="13" spans="1:5" ht="20.399999999999999" x14ac:dyDescent="0.3">
      <c r="A13" s="30"/>
      <c r="B13" s="33"/>
      <c r="C13" s="8" t="s">
        <v>14</v>
      </c>
      <c r="D13" s="7">
        <v>11023</v>
      </c>
      <c r="E13" s="7">
        <v>-8175</v>
      </c>
    </row>
    <row r="14" spans="1:5" x14ac:dyDescent="0.3">
      <c r="A14" s="30"/>
      <c r="B14" s="33"/>
      <c r="C14" s="8" t="s">
        <v>15</v>
      </c>
      <c r="D14" s="7">
        <f>173095-30289-10328+8371</f>
        <v>140849</v>
      </c>
      <c r="E14" s="7">
        <f>1950160+438429-3919</f>
        <v>2384670</v>
      </c>
    </row>
    <row r="15" spans="1:5" ht="20.399999999999999" x14ac:dyDescent="0.3">
      <c r="A15" s="30"/>
      <c r="B15" s="29"/>
      <c r="C15" s="8" t="s">
        <v>16</v>
      </c>
      <c r="D15" s="7">
        <f>D10+D11+D12+D13+D14</f>
        <v>-2251</v>
      </c>
      <c r="E15" s="12">
        <f>+E10+E11+E12+E13+E14</f>
        <v>1725347</v>
      </c>
    </row>
    <row r="16" spans="1:5" x14ac:dyDescent="0.3">
      <c r="A16" s="30"/>
      <c r="B16" s="32" t="s">
        <v>17</v>
      </c>
      <c r="C16" s="8" t="s">
        <v>18</v>
      </c>
      <c r="D16" s="7">
        <v>90901</v>
      </c>
      <c r="E16" s="7">
        <v>-63723</v>
      </c>
    </row>
    <row r="17" spans="1:5" x14ac:dyDescent="0.3">
      <c r="A17" s="30"/>
      <c r="B17" s="33"/>
      <c r="C17" s="8" t="s">
        <v>19</v>
      </c>
      <c r="D17" s="7">
        <v>11397</v>
      </c>
      <c r="E17" s="7">
        <v>-19073</v>
      </c>
    </row>
    <row r="18" spans="1:5" x14ac:dyDescent="0.3">
      <c r="A18" s="30"/>
      <c r="B18" s="33"/>
      <c r="C18" s="8" t="s">
        <v>20</v>
      </c>
      <c r="D18" s="7">
        <v>17054</v>
      </c>
      <c r="E18" s="7">
        <v>39959</v>
      </c>
    </row>
    <row r="19" spans="1:5" x14ac:dyDescent="0.3">
      <c r="A19" s="30"/>
      <c r="B19" s="33"/>
      <c r="C19" s="8" t="s">
        <v>21</v>
      </c>
      <c r="D19" s="7">
        <v>59433</v>
      </c>
      <c r="E19" s="7">
        <v>30515</v>
      </c>
    </row>
    <row r="20" spans="1:5" x14ac:dyDescent="0.3">
      <c r="A20" s="30"/>
      <c r="B20" s="33"/>
      <c r="C20" s="8" t="s">
        <v>22</v>
      </c>
      <c r="D20" s="7">
        <f>-15240+117962-1053</f>
        <v>101669</v>
      </c>
      <c r="E20" s="7">
        <v>31763</v>
      </c>
    </row>
    <row r="21" spans="1:5" x14ac:dyDescent="0.3">
      <c r="A21" s="30"/>
      <c r="B21" s="33"/>
      <c r="C21" s="8" t="s">
        <v>23</v>
      </c>
      <c r="D21" s="7">
        <v>-1102631</v>
      </c>
      <c r="E21" s="7">
        <v>-2928180</v>
      </c>
    </row>
    <row r="22" spans="1:5" x14ac:dyDescent="0.3">
      <c r="A22" s="30"/>
      <c r="B22" s="33"/>
      <c r="C22" s="8" t="s">
        <v>24</v>
      </c>
      <c r="D22" s="7">
        <v>36369</v>
      </c>
      <c r="E22" s="7">
        <f>-829478-5376</f>
        <v>-834854</v>
      </c>
    </row>
    <row r="23" spans="1:5" x14ac:dyDescent="0.3">
      <c r="A23" s="30"/>
      <c r="B23" s="29"/>
      <c r="C23" s="8" t="s">
        <v>17</v>
      </c>
      <c r="D23" s="7">
        <f>D16+D17+D18+D19+D20+D21+D22</f>
        <v>-785808</v>
      </c>
      <c r="E23" s="7">
        <f>E16+E17+E18+E19+E20+E21+E22</f>
        <v>-3743593</v>
      </c>
    </row>
    <row r="24" spans="1:5" x14ac:dyDescent="0.3">
      <c r="A24" s="30"/>
      <c r="B24" s="34" t="s">
        <v>25</v>
      </c>
      <c r="C24" s="35"/>
      <c r="D24" s="9">
        <f>D23+D15+D9</f>
        <v>61394</v>
      </c>
      <c r="E24" s="9">
        <f>E23+E15+E9</f>
        <v>-1401153</v>
      </c>
    </row>
    <row r="25" spans="1:5" x14ac:dyDescent="0.3">
      <c r="A25" s="17" t="s">
        <v>36</v>
      </c>
      <c r="B25" s="22" t="s">
        <v>26</v>
      </c>
      <c r="C25" s="22"/>
      <c r="D25" s="7">
        <v>-29097</v>
      </c>
      <c r="E25" s="7">
        <v>-172699</v>
      </c>
    </row>
    <row r="26" spans="1:5" x14ac:dyDescent="0.3">
      <c r="A26" s="17"/>
      <c r="B26" s="25" t="s">
        <v>39</v>
      </c>
      <c r="C26" s="26"/>
      <c r="D26" s="10">
        <v>-451</v>
      </c>
      <c r="E26" s="10">
        <v>-6283</v>
      </c>
    </row>
    <row r="27" spans="1:5" x14ac:dyDescent="0.3">
      <c r="A27" s="17"/>
      <c r="B27" s="23" t="s">
        <v>40</v>
      </c>
      <c r="C27" s="24"/>
      <c r="D27" s="10">
        <v>0</v>
      </c>
      <c r="E27" s="10">
        <v>0</v>
      </c>
    </row>
    <row r="28" spans="1:5" x14ac:dyDescent="0.3">
      <c r="A28" s="18"/>
      <c r="B28" s="20" t="s">
        <v>27</v>
      </c>
      <c r="C28" s="21"/>
      <c r="D28" s="11">
        <v>59843</v>
      </c>
      <c r="E28" s="11">
        <v>68582</v>
      </c>
    </row>
    <row r="29" spans="1:5" x14ac:dyDescent="0.3">
      <c r="A29" s="19"/>
      <c r="B29" s="13" t="s">
        <v>28</v>
      </c>
      <c r="C29" s="15"/>
      <c r="D29" s="7">
        <f>D25+D28+D26</f>
        <v>30295</v>
      </c>
      <c r="E29" s="12">
        <v>-110400</v>
      </c>
    </row>
    <row r="30" spans="1:5" x14ac:dyDescent="0.3">
      <c r="A30" s="16" t="s">
        <v>37</v>
      </c>
      <c r="B30" s="13" t="s">
        <v>29</v>
      </c>
      <c r="C30" s="15"/>
      <c r="D30" s="7">
        <v>-288000</v>
      </c>
      <c r="E30" s="7">
        <v>-332302</v>
      </c>
    </row>
    <row r="31" spans="1:5" x14ac:dyDescent="0.3">
      <c r="A31" s="16"/>
      <c r="B31" s="13" t="s">
        <v>30</v>
      </c>
      <c r="C31" s="15"/>
      <c r="D31" s="7">
        <v>-152552</v>
      </c>
      <c r="E31" s="7">
        <v>-145322</v>
      </c>
    </row>
    <row r="32" spans="1:5" x14ac:dyDescent="0.3">
      <c r="A32" s="16"/>
      <c r="B32" s="13" t="s">
        <v>31</v>
      </c>
      <c r="C32" s="15"/>
      <c r="D32" s="7">
        <f>D30+D31</f>
        <v>-440552</v>
      </c>
      <c r="E32" s="12">
        <f>+E30+E31</f>
        <v>-477624</v>
      </c>
    </row>
    <row r="33" spans="1:6" x14ac:dyDescent="0.3">
      <c r="A33" s="13" t="s">
        <v>32</v>
      </c>
      <c r="B33" s="14"/>
      <c r="C33" s="15"/>
      <c r="D33" s="7">
        <f>D24+D29+D32</f>
        <v>-348863</v>
      </c>
      <c r="E33" s="12">
        <f>+E24+E29+E32</f>
        <v>-1989177</v>
      </c>
      <c r="F33" s="5"/>
    </row>
    <row r="34" spans="1:6" x14ac:dyDescent="0.3">
      <c r="A34" s="13" t="s">
        <v>33</v>
      </c>
      <c r="B34" s="14"/>
      <c r="C34" s="15"/>
      <c r="D34" s="7">
        <v>784058</v>
      </c>
      <c r="E34" s="7">
        <v>2773235</v>
      </c>
      <c r="F34" s="5"/>
    </row>
    <row r="35" spans="1:6" x14ac:dyDescent="0.3">
      <c r="A35" s="13" t="s">
        <v>34</v>
      </c>
      <c r="B35" s="14"/>
      <c r="C35" s="15"/>
      <c r="D35" s="7">
        <v>435195</v>
      </c>
      <c r="E35" s="7">
        <v>784058</v>
      </c>
    </row>
    <row r="36" spans="1:6" x14ac:dyDescent="0.3">
      <c r="A36" s="13" t="s">
        <v>35</v>
      </c>
      <c r="B36" s="14"/>
      <c r="C36" s="15"/>
      <c r="D36" s="7">
        <f>D35-D34</f>
        <v>-348863</v>
      </c>
      <c r="E36" s="7">
        <f>E35-E34</f>
        <v>-1989177</v>
      </c>
    </row>
    <row r="38" spans="1:6" x14ac:dyDescent="0.3">
      <c r="D38" s="5"/>
    </row>
  </sheetData>
  <mergeCells count="21">
    <mergeCell ref="A5:C5"/>
    <mergeCell ref="A6:A24"/>
    <mergeCell ref="B6:C6"/>
    <mergeCell ref="B7:B9"/>
    <mergeCell ref="B10:B15"/>
    <mergeCell ref="B16:B23"/>
    <mergeCell ref="B24:C24"/>
    <mergeCell ref="A25:A29"/>
    <mergeCell ref="B28:C28"/>
    <mergeCell ref="B29:C29"/>
    <mergeCell ref="A33:C33"/>
    <mergeCell ref="B25:C25"/>
    <mergeCell ref="B27:C27"/>
    <mergeCell ref="B26:C26"/>
    <mergeCell ref="A34:C34"/>
    <mergeCell ref="A35:C35"/>
    <mergeCell ref="A36:C36"/>
    <mergeCell ref="A30:A32"/>
    <mergeCell ref="B30:C30"/>
    <mergeCell ref="B31:C31"/>
    <mergeCell ref="B32:C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2026-03-06T08:56:05Z</dcterms:modified>
</cp:coreProperties>
</file>